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Exploring Excel 2016\Capstone\"/>
    </mc:Choice>
  </mc:AlternateContent>
  <bookViews>
    <workbookView xWindow="0" yWindow="0" windowWidth="20400" windowHeight="8220"/>
  </bookViews>
  <sheets>
    <sheet name="Data" sheetId="1" r:id="rId1"/>
    <sheet name="Sales" sheetId="4" r:id="rId2"/>
    <sheet name="Net Sales" sheetId="5" r:id="rId3"/>
    <sheet name="Series Sales" sheetId="6" r:id="rId4"/>
    <sheet name="Office Reference" sheetId="7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" i="4" l="1"/>
  <c r="K4" i="1"/>
  <c r="K3" i="1"/>
  <c r="K2" i="1"/>
  <c r="K8" i="1"/>
  <c r="K9" i="1"/>
  <c r="K10" i="1"/>
  <c r="K11" i="1"/>
  <c r="K12" i="1"/>
  <c r="K13" i="1"/>
  <c r="K14" i="1"/>
  <c r="L14" i="1" s="1"/>
  <c r="K15" i="1"/>
  <c r="L15" i="1" s="1"/>
  <c r="K16" i="1"/>
  <c r="K17" i="1"/>
  <c r="K18" i="1"/>
  <c r="K19" i="1"/>
  <c r="K20" i="1"/>
  <c r="K21" i="1"/>
  <c r="K22" i="1"/>
  <c r="L22" i="1" s="1"/>
  <c r="K7" i="1"/>
  <c r="L7" i="1" s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7" i="1"/>
  <c r="L8" i="1"/>
  <c r="L9" i="1"/>
  <c r="L10" i="1"/>
  <c r="L11" i="1"/>
  <c r="L12" i="1"/>
  <c r="L13" i="1"/>
  <c r="L16" i="1"/>
  <c r="L17" i="1"/>
  <c r="L18" i="1"/>
  <c r="L19" i="1"/>
  <c r="L20" i="1"/>
  <c r="L21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7" i="1"/>
</calcChain>
</file>

<file path=xl/sharedStrings.xml><?xml version="1.0" encoding="utf-8"?>
<sst xmlns="http://schemas.openxmlformats.org/spreadsheetml/2006/main" count="148" uniqueCount="49">
  <si>
    <t>Author</t>
  </si>
  <si>
    <t>TB</t>
  </si>
  <si>
    <t>True Beginner</t>
  </si>
  <si>
    <t>CE</t>
  </si>
  <si>
    <t>Certification Series</t>
  </si>
  <si>
    <t>OR</t>
  </si>
  <si>
    <t>Office Reference</t>
  </si>
  <si>
    <t>Martin</t>
  </si>
  <si>
    <t>Software</t>
  </si>
  <si>
    <t>Word 2016</t>
  </si>
  <si>
    <t>Excel 2016</t>
  </si>
  <si>
    <t>Access 2016</t>
  </si>
  <si>
    <t>Outlook 2016</t>
  </si>
  <si>
    <t>PowerPoint 2016</t>
  </si>
  <si>
    <t>Quantity Sold</t>
  </si>
  <si>
    <t>Net Sales</t>
  </si>
  <si>
    <t>Percent Returned</t>
  </si>
  <si>
    <t>Royalty Rate:</t>
  </si>
  <si>
    <t>Series Legend</t>
  </si>
  <si>
    <t>Average</t>
  </si>
  <si>
    <t>Bonus</t>
  </si>
  <si>
    <t>Total</t>
  </si>
  <si>
    <t>Windows 10</t>
  </si>
  <si>
    <t>Lopez</t>
  </si>
  <si>
    <t>Yeung</t>
  </si>
  <si>
    <t>Wong</t>
  </si>
  <si>
    <t>Krupin</t>
  </si>
  <si>
    <t>Cote</t>
  </si>
  <si>
    <t>Tremblay</t>
  </si>
  <si>
    <t>Torres</t>
  </si>
  <si>
    <t>Ortiz</t>
  </si>
  <si>
    <t>Alfero</t>
  </si>
  <si>
    <t>Bartalotti</t>
  </si>
  <si>
    <t>Coleman</t>
  </si>
  <si>
    <t>Wallace</t>
  </si>
  <si>
    <t>Daniels</t>
  </si>
  <si>
    <t>Kumar</t>
  </si>
  <si>
    <t>Toulou</t>
  </si>
  <si>
    <t>Series Code</t>
  </si>
  <si>
    <t>Series Name</t>
  </si>
  <si>
    <t>No. Books Returned</t>
  </si>
  <si>
    <t>Author Royalties</t>
  </si>
  <si>
    <t>Author Earnings</t>
  </si>
  <si>
    <t>Unit Price</t>
  </si>
  <si>
    <t>Return Rate:</t>
  </si>
  <si>
    <t>Input Area</t>
  </si>
  <si>
    <t>Bonus Amount:</t>
  </si>
  <si>
    <t>Highest</t>
  </si>
  <si>
    <t>Lowest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</si>
</sst>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  <numFmt numFmtId="165" formatCode="_(* #,##0_);_(* \(#,##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/>
    <xf numFmtId="165" fontId="0" fillId="0" borderId="0" xfId="1" applyNumberFormat="1" applyFont="1"/>
    <xf numFmtId="44" fontId="0" fillId="0" borderId="0" xfId="2" applyFont="1"/>
    <xf numFmtId="6" fontId="0" fillId="0" borderId="0" xfId="0" applyNumberFormat="1"/>
    <xf numFmtId="0" fontId="2" fillId="0" borderId="0" xfId="0" applyFont="1" applyAlignment="1">
      <alignment horizontal="center" wrapText="1"/>
    </xf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44" fontId="0" fillId="0" borderId="0" xfId="0" applyNumberFormat="1"/>
    <xf numFmtId="44" fontId="0" fillId="0" borderId="5" xfId="0" applyNumberFormat="1" applyBorder="1"/>
    <xf numFmtId="44" fontId="0" fillId="0" borderId="8" xfId="0" applyNumberFormat="1" applyBorder="1"/>
    <xf numFmtId="44" fontId="0" fillId="0" borderId="0" xfId="2" applyFont="1" applyFill="1"/>
    <xf numFmtId="164" fontId="0" fillId="0" borderId="0" xfId="3" applyNumberFormat="1" applyFont="1"/>
    <xf numFmtId="164" fontId="0" fillId="0" borderId="5" xfId="3" applyNumberFormat="1" applyFont="1" applyBorder="1"/>
    <xf numFmtId="44" fontId="0" fillId="0" borderId="8" xfId="2" applyFont="1" applyBorder="1"/>
    <xf numFmtId="0" fontId="3" fillId="0" borderId="0" xfId="0" applyNumberFormat="1" applyFont="1"/>
    <xf numFmtId="0" fontId="3" fillId="0" borderId="0" xfId="0" applyNumberFormat="1" applyFont="1" applyFill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0" borderId="0" xfId="0" applyFont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7">
    <dxf>
      <numFmt numFmtId="34" formatCode="_(&quot;$&quot;* #,##0.00_);_(&quot;$&quot;* \(#,##0.0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.0%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1" indent="0" justifyLastLine="0" shrinkToFit="0" readingOrder="0"/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chartsheet" Target="chartsheets/sheet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'Net Sales'!$A$1:$D$1</c:f>
          <c:strCache>
            <c:ptCount val="4"/>
            <c:pt idx="0">
              <c:v>Net Sales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'Net Sales'!$B$3</c:f>
              <c:strCache>
                <c:ptCount val="1"/>
                <c:pt idx="0">
                  <c:v>Certification Series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'Net Sales'!$A$4:$A$7</c:f>
              <c:strCache>
                <c:ptCount val="4"/>
                <c:pt idx="0">
                  <c:v>Access 2016</c:v>
                </c:pt>
                <c:pt idx="1">
                  <c:v>Excel 2016</c:v>
                </c:pt>
                <c:pt idx="2">
                  <c:v>PowerPoint 2016</c:v>
                </c:pt>
                <c:pt idx="3">
                  <c:v>Word 2016</c:v>
                </c:pt>
              </c:strCache>
            </c:strRef>
          </c:cat>
          <c:val>
            <c:numRef>
              <c:f>'Net Sales'!$B$4:$B$7</c:f>
              <c:numCache>
                <c:formatCode>_("$"* #,##0.00_);_("$"* \(#,##0.00\);_("$"* "-"??_);_(@_)</c:formatCode>
                <c:ptCount val="4"/>
                <c:pt idx="0">
                  <c:v>122887.87000000001</c:v>
                </c:pt>
                <c:pt idx="1">
                  <c:v>324234.2</c:v>
                </c:pt>
                <c:pt idx="2">
                  <c:v>80016.800000000003</c:v>
                </c:pt>
                <c:pt idx="3">
                  <c:v>91245.8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B5-46C6-9E55-BB4C21521FF1}"/>
            </c:ext>
          </c:extLst>
        </c:ser>
        <c:ser>
          <c:idx val="1"/>
          <c:order val="1"/>
          <c:tx>
            <c:strRef>
              <c:f>'Net Sales'!$C$3</c:f>
              <c:strCache>
                <c:ptCount val="1"/>
                <c:pt idx="0">
                  <c:v>Office Reference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'Net Sales'!$A$4:$A$7</c:f>
              <c:strCache>
                <c:ptCount val="4"/>
                <c:pt idx="0">
                  <c:v>Access 2016</c:v>
                </c:pt>
                <c:pt idx="1">
                  <c:v>Excel 2016</c:v>
                </c:pt>
                <c:pt idx="2">
                  <c:v>PowerPoint 2016</c:v>
                </c:pt>
                <c:pt idx="3">
                  <c:v>Word 2016</c:v>
                </c:pt>
              </c:strCache>
            </c:strRef>
          </c:cat>
          <c:val>
            <c:numRef>
              <c:f>'Net Sales'!$C$4:$C$7</c:f>
              <c:numCache>
                <c:formatCode>_("$"* #,##0.00_);_("$"* \(#,##0.00\);_("$"* "-"??_);_(@_)</c:formatCode>
                <c:ptCount val="4"/>
                <c:pt idx="0">
                  <c:v>361138.5</c:v>
                </c:pt>
                <c:pt idx="1">
                  <c:v>539410.05000000005</c:v>
                </c:pt>
                <c:pt idx="2">
                  <c:v>57892.05</c:v>
                </c:pt>
                <c:pt idx="3">
                  <c:v>403795.80000000005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B5-46C6-9E55-BB4C21521FF1}"/>
            </c:ext>
          </c:extLst>
        </c:ser>
        <c:ser>
          <c:idx val="2"/>
          <c:order val="2"/>
          <c:tx>
            <c:strRef>
              <c:f>'Net Sales'!$D$3</c:f>
              <c:strCache>
                <c:ptCount val="1"/>
                <c:pt idx="0">
                  <c:v>True Beginner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'Net Sales'!$A$4:$A$7</c:f>
              <c:strCache>
                <c:ptCount val="4"/>
                <c:pt idx="0">
                  <c:v>Access 2016</c:v>
                </c:pt>
                <c:pt idx="1">
                  <c:v>Excel 2016</c:v>
                </c:pt>
                <c:pt idx="2">
                  <c:v>PowerPoint 2016</c:v>
                </c:pt>
                <c:pt idx="3">
                  <c:v>Word 2016</c:v>
                </c:pt>
              </c:strCache>
            </c:strRef>
          </c:cat>
          <c:val>
            <c:numRef>
              <c:f>'Net Sales'!$D$4:$D$7</c:f>
              <c:numCache>
                <c:formatCode>_("$"* #,##0.00_);_("$"* \(#,##0.00\);_("$"* "-"??_);_(@_)</c:formatCode>
                <c:ptCount val="4"/>
                <c:pt idx="0">
                  <c:v>91980</c:v>
                </c:pt>
                <c:pt idx="1">
                  <c:v>255540</c:v>
                </c:pt>
                <c:pt idx="2">
                  <c:v>21650</c:v>
                </c:pt>
                <c:pt idx="3">
                  <c:v>39400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2B5-46C6-9E55-BB4C21521F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36288767"/>
        <c:axId val="1136296255"/>
      </c:barChart>
      <c:catAx>
        <c:axId val="11362887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6296255"/>
        <c:crosses val="autoZero"/>
        <c:auto val="1"/>
        <c:lblAlgn val="ctr"/>
        <c:lblOffset val="100"/>
        <c:noMultiLvlLbl val="0"/>
      </c:catAx>
      <c:valAx>
        <c:axId val="11362962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_);_(&quot;$&quot;* \(#,##0\);_(&quot;$&quot;* &quot;-&quot;_);_(@_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628876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/>
              <a:t>Office Reference Series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00B050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03CD-429F-B4C7-ED088CEF611D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03CD-429F-B4C7-ED088CEF611D}"/>
              </c:ext>
            </c:extLst>
          </c:dPt>
          <c:dPt>
            <c:idx val="2"/>
            <c:bubble3D val="0"/>
            <c:spPr>
              <a:solidFill>
                <a:srgbClr val="7030A0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03CD-429F-B4C7-ED088CEF611D}"/>
              </c:ext>
            </c:extLst>
          </c:dPt>
          <c:dPt>
            <c:idx val="3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03CD-429F-B4C7-ED088CEF611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'Series Sales'!$A$4:$A$7</c:f>
              <c:strCache>
                <c:ptCount val="4"/>
                <c:pt idx="0">
                  <c:v>Excel 2016</c:v>
                </c:pt>
                <c:pt idx="1">
                  <c:v>Word 2016</c:v>
                </c:pt>
                <c:pt idx="2">
                  <c:v>Access 2016</c:v>
                </c:pt>
                <c:pt idx="3">
                  <c:v>PowerPoint 2016</c:v>
                </c:pt>
              </c:strCache>
            </c:strRef>
          </c:cat>
          <c:val>
            <c:numRef>
              <c:f>'Series Sales'!$C$4:$C$7</c:f>
              <c:numCache>
                <c:formatCode>_("$"* #,##0.00_);_("$"* \(#,##0.00\);_("$"* "-"??_);_(@_)</c:formatCode>
                <c:ptCount val="4"/>
                <c:pt idx="0">
                  <c:v>539410.05000000005</c:v>
                </c:pt>
                <c:pt idx="1">
                  <c:v>403795.80000000005</c:v>
                </c:pt>
                <c:pt idx="2">
                  <c:v>361138.5</c:v>
                </c:pt>
                <c:pt idx="3">
                  <c:v>57892.05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3CD-429F-B4C7-ED088CEF61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44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7" workbookViewId="0" zoomToFit="1"/>
  </sheetViews>
  <pageMargins left="0.7" right="0.7" top="0.75" bottom="0.75" header="0.3" footer="0.3"/>
  <pageSetup orientation="landscape" r:id="rId1"/>
  <headerFooter>
    <oddFooter>&amp;LStudent Name&amp;C&amp;A&amp;R&amp;F</oddFoot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0</xdr:rowOff>
    </xdr:from>
    <xdr:to>
      <xdr:col>4</xdr:col>
      <xdr:colOff>3429</xdr:colOff>
      <xdr:row>21</xdr:row>
      <xdr:rowOff>175260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59091" cy="628402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ables/table1.xml><?xml version="1.0" encoding="utf-8"?>
<table xmlns="http://schemas.openxmlformats.org/spreadsheetml/2006/main" id="1" name="Table1" displayName="Table1" ref="A1:F18" totalsRowCount="1" headerRowDxfId="5">
  <autoFilter ref="A1:F17">
    <filterColumn colId="5">
      <customFilters>
        <customFilter operator="lessThan" val="100000"/>
      </customFilters>
    </filterColumn>
  </autoFilter>
  <sortState ref="A2:F17">
    <sortCondition ref="B2:B17"/>
    <sortCondition descending="1" ref="F2:F17"/>
  </sortState>
  <tableColumns count="6">
    <tableColumn id="1" name="Author" totalsRowLabel="Total"/>
    <tableColumn id="2" name="Series Name"/>
    <tableColumn id="3" name="Software"/>
    <tableColumn id="4" name="Percent Returned" dataDxfId="4" totalsRowDxfId="3" dataCellStyle="Percent"/>
    <tableColumn id="5" name="Unit Price" dataDxfId="2" totalsRowDxfId="1" dataCellStyle="Currency"/>
    <tableColumn id="6" name="Net Sales" totalsRowFunction="sum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2"/>
  <sheetViews>
    <sheetView tabSelected="1" workbookViewId="0">
      <selection sqref="A1:C1"/>
    </sheetView>
  </sheetViews>
  <sheetFormatPr defaultRowHeight="15" x14ac:dyDescent="0.25"/>
  <cols>
    <col min="3" max="3" width="18.7109375" customWidth="1"/>
    <col min="4" max="4" width="16" bestFit="1" customWidth="1"/>
    <col min="5" max="5" width="10.5703125" bestFit="1" customWidth="1"/>
    <col min="6" max="6" width="9.5703125" bestFit="1" customWidth="1"/>
    <col min="8" max="8" width="9.28515625" bestFit="1" customWidth="1"/>
    <col min="9" max="9" width="12.5703125" bestFit="1" customWidth="1"/>
    <col min="10" max="10" width="11.5703125" bestFit="1" customWidth="1"/>
    <col min="11" max="11" width="12.5703125" bestFit="1" customWidth="1"/>
    <col min="12" max="12" width="11.5703125" bestFit="1" customWidth="1"/>
  </cols>
  <sheetData>
    <row r="1" spans="1:12" x14ac:dyDescent="0.25">
      <c r="A1" s="21" t="s">
        <v>18</v>
      </c>
      <c r="B1" s="22"/>
      <c r="C1" s="23"/>
      <c r="F1" s="21" t="s">
        <v>45</v>
      </c>
      <c r="G1" s="22"/>
      <c r="H1" s="23"/>
      <c r="J1" s="21" t="s">
        <v>15</v>
      </c>
      <c r="K1" s="23"/>
    </row>
    <row r="2" spans="1:12" x14ac:dyDescent="0.25">
      <c r="A2" s="6" t="s">
        <v>3</v>
      </c>
      <c r="B2" s="7" t="s">
        <v>4</v>
      </c>
      <c r="C2" s="8"/>
      <c r="F2" s="6" t="s">
        <v>17</v>
      </c>
      <c r="G2" s="7"/>
      <c r="H2" s="17">
        <v>7.2499999999999995E-2</v>
      </c>
      <c r="J2" s="6" t="s">
        <v>19</v>
      </c>
      <c r="K2" s="13">
        <f>AVERAGE(I7:I22)</f>
        <v>215684.699375</v>
      </c>
    </row>
    <row r="3" spans="1:12" x14ac:dyDescent="0.25">
      <c r="A3" s="6" t="s">
        <v>5</v>
      </c>
      <c r="B3" s="7" t="s">
        <v>6</v>
      </c>
      <c r="C3" s="8"/>
      <c r="F3" s="6" t="s">
        <v>44</v>
      </c>
      <c r="G3" s="7"/>
      <c r="H3" s="17">
        <v>0.1</v>
      </c>
      <c r="J3" s="6" t="s">
        <v>47</v>
      </c>
      <c r="K3" s="13">
        <f>MAX(I7:I22)</f>
        <v>644904.45000000007</v>
      </c>
    </row>
    <row r="4" spans="1:12" ht="15.75" thickBot="1" x14ac:dyDescent="0.3">
      <c r="A4" s="9" t="s">
        <v>1</v>
      </c>
      <c r="B4" s="10" t="s">
        <v>2</v>
      </c>
      <c r="C4" s="11"/>
      <c r="F4" s="9" t="s">
        <v>46</v>
      </c>
      <c r="G4" s="10"/>
      <c r="H4" s="18">
        <v>500</v>
      </c>
      <c r="J4" s="9" t="s">
        <v>48</v>
      </c>
      <c r="K4" s="14">
        <f>MIN(I7:I22)</f>
        <v>21650</v>
      </c>
    </row>
    <row r="5" spans="1:12" x14ac:dyDescent="0.25">
      <c r="G5" s="4"/>
    </row>
    <row r="6" spans="1:12" ht="30" customHeight="1" x14ac:dyDescent="0.25">
      <c r="A6" s="5" t="s">
        <v>0</v>
      </c>
      <c r="B6" s="5" t="s">
        <v>38</v>
      </c>
      <c r="C6" s="5" t="s">
        <v>39</v>
      </c>
      <c r="D6" s="5" t="s">
        <v>8</v>
      </c>
      <c r="E6" s="5" t="s">
        <v>14</v>
      </c>
      <c r="F6" s="5" t="s">
        <v>40</v>
      </c>
      <c r="G6" s="5" t="s">
        <v>16</v>
      </c>
      <c r="H6" s="5" t="s">
        <v>43</v>
      </c>
      <c r="I6" s="5" t="s">
        <v>15</v>
      </c>
      <c r="J6" s="5" t="s">
        <v>41</v>
      </c>
      <c r="K6" s="5" t="s">
        <v>20</v>
      </c>
      <c r="L6" s="5" t="s">
        <v>42</v>
      </c>
    </row>
    <row r="7" spans="1:12" x14ac:dyDescent="0.25">
      <c r="A7" t="s">
        <v>23</v>
      </c>
      <c r="B7" t="s">
        <v>5</v>
      </c>
      <c r="C7" t="str">
        <f>VLOOKUP(B7,A$2:B$4,2)</f>
        <v>Office Reference</v>
      </c>
      <c r="D7" t="s">
        <v>9</v>
      </c>
      <c r="E7" s="2">
        <v>8584</v>
      </c>
      <c r="F7" s="2">
        <v>500</v>
      </c>
      <c r="G7" s="16">
        <f>F7/E7</f>
        <v>5.8247903075489285E-2</v>
      </c>
      <c r="H7" s="15">
        <v>49.95</v>
      </c>
      <c r="I7" s="12">
        <f>(E7-F7)*H7</f>
        <v>403795.80000000005</v>
      </c>
      <c r="J7" s="12">
        <f>H$2*I7</f>
        <v>29275.195500000002</v>
      </c>
      <c r="K7" s="3">
        <f>IF(G7&lt;H$3,H$4,0)</f>
        <v>500</v>
      </c>
      <c r="L7" s="12">
        <f>J7+K7</f>
        <v>29775.195500000002</v>
      </c>
    </row>
    <row r="8" spans="1:12" x14ac:dyDescent="0.25">
      <c r="A8" t="s">
        <v>26</v>
      </c>
      <c r="B8" t="s">
        <v>1</v>
      </c>
      <c r="C8" t="str">
        <f t="shared" ref="C8:C22" si="0">VLOOKUP(B8,A$2:B$4,2)</f>
        <v>True Beginner</v>
      </c>
      <c r="D8" t="s">
        <v>9</v>
      </c>
      <c r="E8" s="2">
        <v>1847</v>
      </c>
      <c r="F8" s="2">
        <v>271</v>
      </c>
      <c r="G8" s="16">
        <f t="shared" ref="G8:G22" si="1">F8/E8</f>
        <v>0.14672441797509475</v>
      </c>
      <c r="H8" s="15">
        <v>25</v>
      </c>
      <c r="I8" s="12">
        <f t="shared" ref="I8:I22" si="2">(E8-F8)*H8</f>
        <v>39400</v>
      </c>
      <c r="J8" s="12">
        <f t="shared" ref="J8:J22" si="3">H$2*I8</f>
        <v>2856.5</v>
      </c>
      <c r="K8" s="3">
        <f t="shared" ref="K8:K22" si="4">IF(G8&lt;H$3,H$4,0)</f>
        <v>0</v>
      </c>
      <c r="L8" s="12">
        <f t="shared" ref="L8:L22" si="5">J8+K8</f>
        <v>2856.5</v>
      </c>
    </row>
    <row r="9" spans="1:12" x14ac:dyDescent="0.25">
      <c r="A9" t="s">
        <v>27</v>
      </c>
      <c r="B9" t="s">
        <v>3</v>
      </c>
      <c r="C9" t="str">
        <f t="shared" si="0"/>
        <v>Certification Series</v>
      </c>
      <c r="D9" t="s">
        <v>9</v>
      </c>
      <c r="E9" s="2">
        <v>2684</v>
      </c>
      <c r="F9" s="2">
        <v>400</v>
      </c>
      <c r="G9" s="16">
        <f t="shared" si="1"/>
        <v>0.14903129657228018</v>
      </c>
      <c r="H9" s="15">
        <v>39.950000000000003</v>
      </c>
      <c r="I9" s="12">
        <f t="shared" si="2"/>
        <v>91245.8</v>
      </c>
      <c r="J9" s="12">
        <f t="shared" si="3"/>
        <v>6615.3204999999998</v>
      </c>
      <c r="K9" s="3">
        <f t="shared" si="4"/>
        <v>0</v>
      </c>
      <c r="L9" s="12">
        <f t="shared" si="5"/>
        <v>6615.3204999999998</v>
      </c>
    </row>
    <row r="10" spans="1:12" x14ac:dyDescent="0.25">
      <c r="A10" t="s">
        <v>24</v>
      </c>
      <c r="B10" t="s">
        <v>5</v>
      </c>
      <c r="C10" t="str">
        <f t="shared" si="0"/>
        <v>Office Reference</v>
      </c>
      <c r="D10" t="s">
        <v>10</v>
      </c>
      <c r="E10" s="2">
        <v>11841</v>
      </c>
      <c r="F10" s="2">
        <v>1042</v>
      </c>
      <c r="G10" s="16">
        <f t="shared" si="1"/>
        <v>8.7999324381386704E-2</v>
      </c>
      <c r="H10" s="15">
        <v>49.95</v>
      </c>
      <c r="I10" s="12">
        <f t="shared" si="2"/>
        <v>539410.05000000005</v>
      </c>
      <c r="J10" s="12">
        <f t="shared" si="3"/>
        <v>39107.228625000003</v>
      </c>
      <c r="K10" s="3">
        <f t="shared" si="4"/>
        <v>500</v>
      </c>
      <c r="L10" s="12">
        <f t="shared" si="5"/>
        <v>39607.228625000003</v>
      </c>
    </row>
    <row r="11" spans="1:12" x14ac:dyDescent="0.25">
      <c r="A11" t="s">
        <v>28</v>
      </c>
      <c r="B11" t="s">
        <v>1</v>
      </c>
      <c r="C11" t="str">
        <f t="shared" si="0"/>
        <v>True Beginner</v>
      </c>
      <c r="D11" t="s">
        <v>10</v>
      </c>
      <c r="E11" s="2">
        <v>9475</v>
      </c>
      <c r="F11" s="2">
        <v>957</v>
      </c>
      <c r="G11" s="16">
        <f t="shared" si="1"/>
        <v>0.10100263852242744</v>
      </c>
      <c r="H11" s="15">
        <v>30</v>
      </c>
      <c r="I11" s="12">
        <f t="shared" si="2"/>
        <v>255540</v>
      </c>
      <c r="J11" s="12">
        <f t="shared" si="3"/>
        <v>18526.649999999998</v>
      </c>
      <c r="K11" s="3">
        <f t="shared" si="4"/>
        <v>0</v>
      </c>
      <c r="L11" s="12">
        <f t="shared" si="5"/>
        <v>18526.649999999998</v>
      </c>
    </row>
    <row r="12" spans="1:12" x14ac:dyDescent="0.25">
      <c r="A12" t="s">
        <v>29</v>
      </c>
      <c r="B12" t="s">
        <v>3</v>
      </c>
      <c r="C12" t="str">
        <f t="shared" si="0"/>
        <v>Certification Series</v>
      </c>
      <c r="D12" t="s">
        <v>10</v>
      </c>
      <c r="E12" s="2">
        <v>8443</v>
      </c>
      <c r="F12" s="2">
        <v>327</v>
      </c>
      <c r="G12" s="16">
        <f t="shared" si="1"/>
        <v>3.873030913182518E-2</v>
      </c>
      <c r="H12" s="15">
        <v>39.950000000000003</v>
      </c>
      <c r="I12" s="12">
        <f t="shared" si="2"/>
        <v>324234.2</v>
      </c>
      <c r="J12" s="12">
        <f t="shared" si="3"/>
        <v>23506.979499999998</v>
      </c>
      <c r="K12" s="3">
        <f t="shared" si="4"/>
        <v>500</v>
      </c>
      <c r="L12" s="12">
        <f t="shared" si="5"/>
        <v>24006.979499999998</v>
      </c>
    </row>
    <row r="13" spans="1:12" x14ac:dyDescent="0.25">
      <c r="A13" t="s">
        <v>7</v>
      </c>
      <c r="B13" t="s">
        <v>5</v>
      </c>
      <c r="C13" t="str">
        <f t="shared" si="0"/>
        <v>Office Reference</v>
      </c>
      <c r="D13" t="s">
        <v>11</v>
      </c>
      <c r="E13" s="2">
        <v>8064</v>
      </c>
      <c r="F13" s="2">
        <v>834</v>
      </c>
      <c r="G13" s="16">
        <f t="shared" si="1"/>
        <v>0.10342261904761904</v>
      </c>
      <c r="H13" s="15">
        <v>49.95</v>
      </c>
      <c r="I13" s="12">
        <f t="shared" si="2"/>
        <v>361138.5</v>
      </c>
      <c r="J13" s="12">
        <f t="shared" si="3"/>
        <v>26182.541249999998</v>
      </c>
      <c r="K13" s="3">
        <f t="shared" si="4"/>
        <v>0</v>
      </c>
      <c r="L13" s="12">
        <f t="shared" si="5"/>
        <v>26182.541249999998</v>
      </c>
    </row>
    <row r="14" spans="1:12" x14ac:dyDescent="0.25">
      <c r="A14" t="s">
        <v>31</v>
      </c>
      <c r="B14" t="s">
        <v>1</v>
      </c>
      <c r="C14" t="str">
        <f t="shared" si="0"/>
        <v>True Beginner</v>
      </c>
      <c r="D14" t="s">
        <v>11</v>
      </c>
      <c r="E14" s="2">
        <v>3397</v>
      </c>
      <c r="F14" s="2">
        <v>331</v>
      </c>
      <c r="G14" s="16">
        <f t="shared" si="1"/>
        <v>9.7438916691198113E-2</v>
      </c>
      <c r="H14" s="15">
        <v>30</v>
      </c>
      <c r="I14" s="12">
        <f t="shared" si="2"/>
        <v>91980</v>
      </c>
      <c r="J14" s="12">
        <f t="shared" si="3"/>
        <v>6668.5499999999993</v>
      </c>
      <c r="K14" s="3">
        <f t="shared" si="4"/>
        <v>500</v>
      </c>
      <c r="L14" s="12">
        <f t="shared" si="5"/>
        <v>7168.5499999999993</v>
      </c>
    </row>
    <row r="15" spans="1:12" x14ac:dyDescent="0.25">
      <c r="A15" t="s">
        <v>35</v>
      </c>
      <c r="B15" t="s">
        <v>3</v>
      </c>
      <c r="C15" t="str">
        <f t="shared" si="0"/>
        <v>Certification Series</v>
      </c>
      <c r="D15" t="s">
        <v>11</v>
      </c>
      <c r="E15" s="2">
        <v>3978</v>
      </c>
      <c r="F15" s="2">
        <v>415</v>
      </c>
      <c r="G15" s="16">
        <f t="shared" si="1"/>
        <v>0.10432378079436903</v>
      </c>
      <c r="H15" s="15">
        <v>34.49</v>
      </c>
      <c r="I15" s="12">
        <f t="shared" si="2"/>
        <v>122887.87000000001</v>
      </c>
      <c r="J15" s="12">
        <f t="shared" si="3"/>
        <v>8909.3705750000008</v>
      </c>
      <c r="K15" s="3">
        <f t="shared" si="4"/>
        <v>0</v>
      </c>
      <c r="L15" s="12">
        <f t="shared" si="5"/>
        <v>8909.3705750000008</v>
      </c>
    </row>
    <row r="16" spans="1:12" x14ac:dyDescent="0.25">
      <c r="A16" t="s">
        <v>30</v>
      </c>
      <c r="B16" t="s">
        <v>5</v>
      </c>
      <c r="C16" t="str">
        <f t="shared" si="0"/>
        <v>Office Reference</v>
      </c>
      <c r="D16" t="s">
        <v>13</v>
      </c>
      <c r="E16" s="2">
        <v>1279</v>
      </c>
      <c r="F16" s="2">
        <v>120</v>
      </c>
      <c r="G16" s="16">
        <f t="shared" si="1"/>
        <v>9.382329945269742E-2</v>
      </c>
      <c r="H16" s="15">
        <v>49.95</v>
      </c>
      <c r="I16" s="12">
        <f t="shared" si="2"/>
        <v>57892.05</v>
      </c>
      <c r="J16" s="12">
        <f t="shared" si="3"/>
        <v>4197.1736250000004</v>
      </c>
      <c r="K16" s="3">
        <f t="shared" si="4"/>
        <v>500</v>
      </c>
      <c r="L16" s="12">
        <f t="shared" si="5"/>
        <v>4697.1736250000004</v>
      </c>
    </row>
    <row r="17" spans="1:12" x14ac:dyDescent="0.25">
      <c r="A17" t="s">
        <v>25</v>
      </c>
      <c r="B17" t="s">
        <v>1</v>
      </c>
      <c r="C17" t="str">
        <f t="shared" si="0"/>
        <v>True Beginner</v>
      </c>
      <c r="D17" t="s">
        <v>13</v>
      </c>
      <c r="E17" s="2">
        <v>1050</v>
      </c>
      <c r="F17" s="2">
        <v>184</v>
      </c>
      <c r="G17" s="16">
        <f t="shared" si="1"/>
        <v>0.17523809523809525</v>
      </c>
      <c r="H17" s="15">
        <v>25</v>
      </c>
      <c r="I17" s="12">
        <f t="shared" si="2"/>
        <v>21650</v>
      </c>
      <c r="J17" s="12">
        <f t="shared" si="3"/>
        <v>1569.625</v>
      </c>
      <c r="K17" s="3">
        <f t="shared" si="4"/>
        <v>0</v>
      </c>
      <c r="L17" s="12">
        <f t="shared" si="5"/>
        <v>1569.625</v>
      </c>
    </row>
    <row r="18" spans="1:12" x14ac:dyDescent="0.25">
      <c r="A18" t="s">
        <v>36</v>
      </c>
      <c r="B18" t="s">
        <v>3</v>
      </c>
      <c r="C18" t="str">
        <f t="shared" si="0"/>
        <v>Certification Series</v>
      </c>
      <c r="D18" t="s">
        <v>13</v>
      </c>
      <c r="E18" s="2">
        <v>2507</v>
      </c>
      <c r="F18" s="2">
        <v>187</v>
      </c>
      <c r="G18" s="16">
        <f t="shared" si="1"/>
        <v>7.4591144794575195E-2</v>
      </c>
      <c r="H18" s="15">
        <v>34.49</v>
      </c>
      <c r="I18" s="12">
        <f t="shared" si="2"/>
        <v>80016.800000000003</v>
      </c>
      <c r="J18" s="12">
        <f t="shared" si="3"/>
        <v>5801.2179999999998</v>
      </c>
      <c r="K18" s="3">
        <f t="shared" si="4"/>
        <v>500</v>
      </c>
      <c r="L18" s="12">
        <f t="shared" si="5"/>
        <v>6301.2179999999998</v>
      </c>
    </row>
    <row r="19" spans="1:12" x14ac:dyDescent="0.25">
      <c r="A19" t="s">
        <v>32</v>
      </c>
      <c r="B19" t="s">
        <v>1</v>
      </c>
      <c r="C19" t="str">
        <f t="shared" si="0"/>
        <v>True Beginner</v>
      </c>
      <c r="D19" t="s">
        <v>12</v>
      </c>
      <c r="E19" s="2">
        <v>1884</v>
      </c>
      <c r="F19" s="2">
        <v>175</v>
      </c>
      <c r="G19" s="16">
        <f t="shared" si="1"/>
        <v>9.2887473460721862E-2</v>
      </c>
      <c r="H19" s="15">
        <v>25</v>
      </c>
      <c r="I19" s="12">
        <f t="shared" si="2"/>
        <v>42725</v>
      </c>
      <c r="J19" s="12">
        <f t="shared" si="3"/>
        <v>3097.5625</v>
      </c>
      <c r="K19" s="3">
        <f t="shared" si="4"/>
        <v>500</v>
      </c>
      <c r="L19" s="12">
        <f t="shared" si="5"/>
        <v>3597.5625</v>
      </c>
    </row>
    <row r="20" spans="1:12" x14ac:dyDescent="0.25">
      <c r="A20" t="s">
        <v>34</v>
      </c>
      <c r="B20" t="s">
        <v>5</v>
      </c>
      <c r="C20" t="str">
        <f t="shared" si="0"/>
        <v>Office Reference</v>
      </c>
      <c r="D20" t="s">
        <v>22</v>
      </c>
      <c r="E20" s="2">
        <v>14750</v>
      </c>
      <c r="F20" s="2">
        <v>1839</v>
      </c>
      <c r="G20" s="16">
        <f t="shared" si="1"/>
        <v>0.12467796610169492</v>
      </c>
      <c r="H20" s="15">
        <v>49.95</v>
      </c>
      <c r="I20" s="12">
        <f t="shared" si="2"/>
        <v>644904.45000000007</v>
      </c>
      <c r="J20" s="12">
        <f t="shared" si="3"/>
        <v>46755.572625000001</v>
      </c>
      <c r="K20" s="3">
        <f t="shared" si="4"/>
        <v>0</v>
      </c>
      <c r="L20" s="12">
        <f t="shared" si="5"/>
        <v>46755.572625000001</v>
      </c>
    </row>
    <row r="21" spans="1:12" x14ac:dyDescent="0.25">
      <c r="A21" t="s">
        <v>37</v>
      </c>
      <c r="B21" t="s">
        <v>1</v>
      </c>
      <c r="C21" t="str">
        <f t="shared" si="0"/>
        <v>True Beginner</v>
      </c>
      <c r="D21" t="s">
        <v>22</v>
      </c>
      <c r="E21" s="2">
        <v>8342</v>
      </c>
      <c r="F21" s="2">
        <v>803</v>
      </c>
      <c r="G21" s="16">
        <f t="shared" si="1"/>
        <v>9.625988971469672E-2</v>
      </c>
      <c r="H21" s="15">
        <v>25</v>
      </c>
      <c r="I21" s="12">
        <f t="shared" si="2"/>
        <v>188475</v>
      </c>
      <c r="J21" s="12">
        <f t="shared" si="3"/>
        <v>13664.437499999998</v>
      </c>
      <c r="K21" s="3">
        <f t="shared" si="4"/>
        <v>500</v>
      </c>
      <c r="L21" s="12">
        <f t="shared" si="5"/>
        <v>14164.437499999998</v>
      </c>
    </row>
    <row r="22" spans="1:12" x14ac:dyDescent="0.25">
      <c r="A22" t="s">
        <v>33</v>
      </c>
      <c r="B22" t="s">
        <v>3</v>
      </c>
      <c r="C22" t="str">
        <f t="shared" si="0"/>
        <v>Certification Series</v>
      </c>
      <c r="D22" t="s">
        <v>22</v>
      </c>
      <c r="E22" s="2">
        <v>6124</v>
      </c>
      <c r="F22" s="2">
        <v>741</v>
      </c>
      <c r="G22" s="16">
        <f t="shared" si="1"/>
        <v>0.12099934683213585</v>
      </c>
      <c r="H22" s="15">
        <v>34.49</v>
      </c>
      <c r="I22" s="12">
        <f t="shared" si="2"/>
        <v>185659.67</v>
      </c>
      <c r="J22" s="12">
        <f t="shared" si="3"/>
        <v>13460.326075000001</v>
      </c>
      <c r="K22" s="3">
        <f t="shared" si="4"/>
        <v>0</v>
      </c>
      <c r="L22" s="12">
        <f t="shared" si="5"/>
        <v>13460.326075000001</v>
      </c>
    </row>
  </sheetData>
  <sortState ref="A1:B3">
    <sortCondition ref="A25:A27"/>
  </sortState>
  <mergeCells count="3">
    <mergeCell ref="A1:C1"/>
    <mergeCell ref="F1:H1"/>
    <mergeCell ref="J1:K1"/>
  </mergeCells>
  <pageMargins left="0.1" right="0.1" top="0.75" bottom="0.75" header="0.3" footer="0.3"/>
  <pageSetup scale="97" orientation="landscape" horizontalDpi="200" verticalDpi="200" r:id="rId1"/>
  <headerFooter>
    <oddFooter>&amp;LStudent Name&amp;C&amp;A&amp;R&amp;F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workbookViewId="0">
      <selection sqref="A1:C1"/>
    </sheetView>
  </sheetViews>
  <sheetFormatPr defaultRowHeight="15" x14ac:dyDescent="0.25"/>
  <cols>
    <col min="1" max="1" width="9.28515625" bestFit="1" customWidth="1"/>
    <col min="2" max="2" width="18.7109375" customWidth="1"/>
    <col min="3" max="3" width="16" bestFit="1" customWidth="1"/>
    <col min="4" max="4" width="18.7109375" customWidth="1"/>
    <col min="5" max="5" width="11.85546875" customWidth="1"/>
    <col min="6" max="6" width="14.7109375" customWidth="1"/>
  </cols>
  <sheetData>
    <row r="1" spans="1:6" ht="30" customHeight="1" x14ac:dyDescent="0.25">
      <c r="A1" s="5" t="s">
        <v>0</v>
      </c>
      <c r="B1" s="5" t="s">
        <v>39</v>
      </c>
      <c r="C1" s="5" t="s">
        <v>8</v>
      </c>
      <c r="D1" s="5" t="s">
        <v>16</v>
      </c>
      <c r="E1" s="5" t="s">
        <v>43</v>
      </c>
      <c r="F1" s="5" t="s">
        <v>15</v>
      </c>
    </row>
    <row r="2" spans="1:6" hidden="1" x14ac:dyDescent="0.25">
      <c r="A2" t="s">
        <v>29</v>
      </c>
      <c r="B2" t="s">
        <v>4</v>
      </c>
      <c r="C2" t="s">
        <v>10</v>
      </c>
      <c r="D2" s="16">
        <v>3.873030913182518E-2</v>
      </c>
      <c r="E2" s="15">
        <v>39.950000000000003</v>
      </c>
      <c r="F2" s="12">
        <v>324234.2</v>
      </c>
    </row>
    <row r="3" spans="1:6" hidden="1" x14ac:dyDescent="0.25">
      <c r="A3" t="s">
        <v>33</v>
      </c>
      <c r="B3" t="s">
        <v>4</v>
      </c>
      <c r="C3" t="s">
        <v>22</v>
      </c>
      <c r="D3" s="16">
        <v>0.12099934683213585</v>
      </c>
      <c r="E3" s="15">
        <v>34.49</v>
      </c>
      <c r="F3" s="12">
        <v>185659.67</v>
      </c>
    </row>
    <row r="4" spans="1:6" hidden="1" x14ac:dyDescent="0.25">
      <c r="A4" t="s">
        <v>35</v>
      </c>
      <c r="B4" t="s">
        <v>4</v>
      </c>
      <c r="C4" t="s">
        <v>11</v>
      </c>
      <c r="D4" s="16">
        <v>0.10432378079436903</v>
      </c>
      <c r="E4" s="15">
        <v>34.49</v>
      </c>
      <c r="F4" s="12">
        <v>122887.87000000001</v>
      </c>
    </row>
    <row r="5" spans="1:6" x14ac:dyDescent="0.25">
      <c r="A5" t="s">
        <v>27</v>
      </c>
      <c r="B5" t="s">
        <v>4</v>
      </c>
      <c r="C5" t="s">
        <v>9</v>
      </c>
      <c r="D5" s="16">
        <v>0.14903129657228018</v>
      </c>
      <c r="E5" s="15">
        <v>39.950000000000003</v>
      </c>
      <c r="F5" s="12">
        <v>91245.8</v>
      </c>
    </row>
    <row r="6" spans="1:6" x14ac:dyDescent="0.25">
      <c r="A6" t="s">
        <v>36</v>
      </c>
      <c r="B6" t="s">
        <v>4</v>
      </c>
      <c r="C6" t="s">
        <v>13</v>
      </c>
      <c r="D6" s="16">
        <v>7.4591144794575195E-2</v>
      </c>
      <c r="E6" s="15">
        <v>34.49</v>
      </c>
      <c r="F6" s="12">
        <v>80016.800000000003</v>
      </c>
    </row>
    <row r="7" spans="1:6" hidden="1" x14ac:dyDescent="0.25">
      <c r="A7" t="s">
        <v>34</v>
      </c>
      <c r="B7" t="s">
        <v>6</v>
      </c>
      <c r="C7" t="s">
        <v>22</v>
      </c>
      <c r="D7" s="16">
        <v>0.12467796610169492</v>
      </c>
      <c r="E7" s="15">
        <v>49.95</v>
      </c>
      <c r="F7" s="12">
        <v>644904.45000000007</v>
      </c>
    </row>
    <row r="8" spans="1:6" hidden="1" x14ac:dyDescent="0.25">
      <c r="A8" t="s">
        <v>24</v>
      </c>
      <c r="B8" t="s">
        <v>6</v>
      </c>
      <c r="C8" t="s">
        <v>10</v>
      </c>
      <c r="D8" s="16">
        <v>8.7999324381386704E-2</v>
      </c>
      <c r="E8" s="15">
        <v>49.95</v>
      </c>
      <c r="F8" s="12">
        <v>539410.05000000005</v>
      </c>
    </row>
    <row r="9" spans="1:6" hidden="1" x14ac:dyDescent="0.25">
      <c r="A9" t="s">
        <v>23</v>
      </c>
      <c r="B9" t="s">
        <v>6</v>
      </c>
      <c r="C9" t="s">
        <v>9</v>
      </c>
      <c r="D9" s="16">
        <v>5.8247903075489285E-2</v>
      </c>
      <c r="E9" s="15">
        <v>49.95</v>
      </c>
      <c r="F9" s="12">
        <v>403795.80000000005</v>
      </c>
    </row>
    <row r="10" spans="1:6" hidden="1" x14ac:dyDescent="0.25">
      <c r="A10" t="s">
        <v>7</v>
      </c>
      <c r="B10" t="s">
        <v>6</v>
      </c>
      <c r="C10" t="s">
        <v>11</v>
      </c>
      <c r="D10" s="16">
        <v>0.10342261904761904</v>
      </c>
      <c r="E10" s="15">
        <v>49.95</v>
      </c>
      <c r="F10" s="12">
        <v>361138.5</v>
      </c>
    </row>
    <row r="11" spans="1:6" x14ac:dyDescent="0.25">
      <c r="A11" t="s">
        <v>30</v>
      </c>
      <c r="B11" t="s">
        <v>6</v>
      </c>
      <c r="C11" t="s">
        <v>13</v>
      </c>
      <c r="D11" s="16">
        <v>9.382329945269742E-2</v>
      </c>
      <c r="E11" s="15">
        <v>49.95</v>
      </c>
      <c r="F11" s="12">
        <v>57892.05</v>
      </c>
    </row>
    <row r="12" spans="1:6" hidden="1" x14ac:dyDescent="0.25">
      <c r="A12" t="s">
        <v>28</v>
      </c>
      <c r="B12" t="s">
        <v>2</v>
      </c>
      <c r="C12" t="s">
        <v>10</v>
      </c>
      <c r="D12" s="16">
        <v>0.10100263852242744</v>
      </c>
      <c r="E12" s="15">
        <v>30</v>
      </c>
      <c r="F12" s="12">
        <v>255540</v>
      </c>
    </row>
    <row r="13" spans="1:6" hidden="1" x14ac:dyDescent="0.25">
      <c r="A13" t="s">
        <v>37</v>
      </c>
      <c r="B13" t="s">
        <v>2</v>
      </c>
      <c r="C13" t="s">
        <v>22</v>
      </c>
      <c r="D13" s="16">
        <v>9.625988971469672E-2</v>
      </c>
      <c r="E13" s="15">
        <v>25</v>
      </c>
      <c r="F13" s="12">
        <v>188475</v>
      </c>
    </row>
    <row r="14" spans="1:6" x14ac:dyDescent="0.25">
      <c r="A14" t="s">
        <v>31</v>
      </c>
      <c r="B14" t="s">
        <v>2</v>
      </c>
      <c r="C14" t="s">
        <v>11</v>
      </c>
      <c r="D14" s="16">
        <v>9.7438916691198113E-2</v>
      </c>
      <c r="E14" s="15">
        <v>30</v>
      </c>
      <c r="F14" s="12">
        <v>91980</v>
      </c>
    </row>
    <row r="15" spans="1:6" x14ac:dyDescent="0.25">
      <c r="A15" t="s">
        <v>32</v>
      </c>
      <c r="B15" t="s">
        <v>2</v>
      </c>
      <c r="C15" t="s">
        <v>12</v>
      </c>
      <c r="D15" s="16">
        <v>9.2887473460721862E-2</v>
      </c>
      <c r="E15" s="15">
        <v>25</v>
      </c>
      <c r="F15" s="12">
        <v>42725</v>
      </c>
    </row>
    <row r="16" spans="1:6" x14ac:dyDescent="0.25">
      <c r="A16" t="s">
        <v>26</v>
      </c>
      <c r="B16" t="s">
        <v>2</v>
      </c>
      <c r="C16" t="s">
        <v>9</v>
      </c>
      <c r="D16" s="16">
        <v>0.14672441797509475</v>
      </c>
      <c r="E16" s="15">
        <v>25</v>
      </c>
      <c r="F16" s="12">
        <v>39400</v>
      </c>
    </row>
    <row r="17" spans="1:6" x14ac:dyDescent="0.25">
      <c r="A17" t="s">
        <v>25</v>
      </c>
      <c r="B17" t="s">
        <v>2</v>
      </c>
      <c r="C17" t="s">
        <v>13</v>
      </c>
      <c r="D17" s="16">
        <v>0.17523809523809525</v>
      </c>
      <c r="E17" s="15">
        <v>25</v>
      </c>
      <c r="F17" s="12">
        <v>21650</v>
      </c>
    </row>
    <row r="18" spans="1:6" x14ac:dyDescent="0.25">
      <c r="A18" t="s">
        <v>21</v>
      </c>
      <c r="D18" s="19"/>
      <c r="E18" s="20"/>
      <c r="F18" s="12">
        <f>SUBTOTAL(109,Table1[Net Sales])</f>
        <v>424909.65</v>
      </c>
    </row>
  </sheetData>
  <conditionalFormatting sqref="D2:D17">
    <cfRule type="cellIs" dxfId="6" priority="1" operator="greaterThan">
      <formula>0.099</formula>
    </cfRule>
  </conditionalFormatting>
  <printOptions horizontalCentered="1"/>
  <pageMargins left="0.1" right="0.1" top="0.75" bottom="0.75" header="0.3" footer="0.3"/>
  <pageSetup orientation="portrait" r:id="rId1"/>
  <headerFooter>
    <oddFooter>&amp;LStudent Name&amp;C&amp;A&amp;R&amp;F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workbookViewId="0">
      <selection sqref="A1:C1"/>
    </sheetView>
  </sheetViews>
  <sheetFormatPr defaultRowHeight="15" x14ac:dyDescent="0.25"/>
  <cols>
    <col min="1" max="1" width="16" bestFit="1" customWidth="1"/>
    <col min="2" max="2" width="18.140625" bestFit="1" customWidth="1"/>
    <col min="3" max="3" width="16.140625" bestFit="1" customWidth="1"/>
    <col min="4" max="4" width="13.5703125" bestFit="1" customWidth="1"/>
    <col min="5" max="5" width="12.7109375" customWidth="1"/>
  </cols>
  <sheetData>
    <row r="1" spans="1:6" ht="15.75" x14ac:dyDescent="0.25">
      <c r="A1" s="24" t="s">
        <v>15</v>
      </c>
      <c r="B1" s="24"/>
      <c r="C1" s="24"/>
      <c r="D1" s="24"/>
    </row>
    <row r="3" spans="1:6" x14ac:dyDescent="0.25">
      <c r="A3" s="5" t="s">
        <v>8</v>
      </c>
      <c r="B3" s="1" t="s">
        <v>4</v>
      </c>
      <c r="C3" s="1" t="s">
        <v>6</v>
      </c>
      <c r="D3" s="1" t="s">
        <v>2</v>
      </c>
      <c r="F3" s="5"/>
    </row>
    <row r="4" spans="1:6" x14ac:dyDescent="0.25">
      <c r="A4" t="s">
        <v>11</v>
      </c>
      <c r="B4" s="12">
        <v>122887.87000000001</v>
      </c>
      <c r="C4" s="12">
        <v>361138.5</v>
      </c>
      <c r="D4" s="12">
        <v>91980</v>
      </c>
    </row>
    <row r="5" spans="1:6" x14ac:dyDescent="0.25">
      <c r="A5" t="s">
        <v>10</v>
      </c>
      <c r="B5" s="12">
        <v>324234.2</v>
      </c>
      <c r="C5" s="12">
        <v>539410.05000000005</v>
      </c>
      <c r="D5" s="12">
        <v>255540</v>
      </c>
    </row>
    <row r="6" spans="1:6" x14ac:dyDescent="0.25">
      <c r="A6" t="s">
        <v>13</v>
      </c>
      <c r="B6" s="12">
        <v>80016.800000000003</v>
      </c>
      <c r="C6" s="12">
        <v>57892.05</v>
      </c>
      <c r="D6" s="12">
        <v>21650</v>
      </c>
    </row>
    <row r="7" spans="1:6" x14ac:dyDescent="0.25">
      <c r="A7" t="s">
        <v>9</v>
      </c>
      <c r="B7" s="12">
        <v>91245.8</v>
      </c>
      <c r="C7" s="12">
        <v>403795.80000000005</v>
      </c>
      <c r="D7" s="12">
        <v>39400</v>
      </c>
    </row>
  </sheetData>
  <sortState ref="A4:D7">
    <sortCondition ref="A4:A7"/>
  </sortState>
  <mergeCells count="1">
    <mergeCell ref="A1:D1"/>
  </mergeCells>
  <printOptions horizontalCentered="1"/>
  <pageMargins left="0.7" right="0.7" top="0.75" bottom="0.75" header="0.3" footer="0.3"/>
  <pageSetup orientation="portrait" r:id="rId1"/>
  <headerFooter>
    <oddFooter>&amp;LStudent Name&amp;C&amp;A&amp;R&amp;F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"/>
  <sheetViews>
    <sheetView workbookViewId="0">
      <selection sqref="A1:C1"/>
    </sheetView>
  </sheetViews>
  <sheetFormatPr defaultRowHeight="15" x14ac:dyDescent="0.25"/>
  <cols>
    <col min="1" max="1" width="16" bestFit="1" customWidth="1"/>
    <col min="2" max="5" width="12.7109375" customWidth="1"/>
  </cols>
  <sheetData>
    <row r="1" spans="1:6" ht="15.75" x14ac:dyDescent="0.25">
      <c r="A1" s="24" t="s">
        <v>15</v>
      </c>
      <c r="B1" s="24"/>
      <c r="C1" s="24"/>
      <c r="D1" s="24"/>
    </row>
    <row r="3" spans="1:6" ht="30" x14ac:dyDescent="0.25">
      <c r="A3" s="5" t="s">
        <v>8</v>
      </c>
      <c r="B3" s="5" t="s">
        <v>4</v>
      </c>
      <c r="C3" s="5" t="s">
        <v>6</v>
      </c>
      <c r="D3" s="5" t="s">
        <v>2</v>
      </c>
      <c r="F3" s="5"/>
    </row>
    <row r="4" spans="1:6" x14ac:dyDescent="0.25">
      <c r="A4" t="s">
        <v>10</v>
      </c>
      <c r="B4" s="12">
        <v>324234.2</v>
      </c>
      <c r="C4" s="12">
        <v>539410.05000000005</v>
      </c>
      <c r="D4" s="12">
        <v>255540</v>
      </c>
    </row>
    <row r="5" spans="1:6" x14ac:dyDescent="0.25">
      <c r="A5" t="s">
        <v>9</v>
      </c>
      <c r="B5" s="12">
        <v>91245.8</v>
      </c>
      <c r="C5" s="12">
        <v>403795.80000000005</v>
      </c>
      <c r="D5" s="12">
        <v>39400</v>
      </c>
    </row>
    <row r="6" spans="1:6" x14ac:dyDescent="0.25">
      <c r="A6" t="s">
        <v>11</v>
      </c>
      <c r="B6" s="12">
        <v>122887.87000000001</v>
      </c>
      <c r="C6" s="12">
        <v>361138.5</v>
      </c>
      <c r="D6" s="12">
        <v>91980</v>
      </c>
    </row>
    <row r="7" spans="1:6" x14ac:dyDescent="0.25">
      <c r="A7" t="s">
        <v>13</v>
      </c>
      <c r="B7" s="12">
        <v>80016.800000000003</v>
      </c>
      <c r="C7" s="12">
        <v>57892.05</v>
      </c>
      <c r="D7" s="12">
        <v>21650</v>
      </c>
    </row>
  </sheetData>
  <sortState ref="A4:D7">
    <sortCondition descending="1" ref="C4:C7"/>
  </sortState>
  <mergeCells count="1">
    <mergeCell ref="A1:D1"/>
  </mergeCells>
  <printOptions horizontalCentered="1"/>
  <pageMargins left="0.1" right="0.1" top="0.75" bottom="0.75" header="0.3" footer="0.3"/>
  <pageSetup orientation="portrait" r:id="rId1"/>
  <headerFooter>
    <oddFooter>&amp;LStudent Name&amp;C&amp;A&amp;R&amp;F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1</vt:i4>
      </vt:variant>
    </vt:vector>
  </HeadingPairs>
  <TitlesOfParts>
    <vt:vector size="5" baseType="lpstr">
      <vt:lpstr>Data</vt:lpstr>
      <vt:lpstr>Sales</vt:lpstr>
      <vt:lpstr>Net Sales</vt:lpstr>
      <vt:lpstr>Series Sales</vt:lpstr>
      <vt:lpstr>Office Reference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cp:lastPrinted>2015-07-17T17:23:58Z</cp:lastPrinted>
  <dcterms:created xsi:type="dcterms:W3CDTF">2015-07-10T16:17:30Z</dcterms:created>
  <dcterms:modified xsi:type="dcterms:W3CDTF">2015-07-17T17:24:39Z</dcterms:modified>
</cp:coreProperties>
</file>